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ccounts Report 17-18\2018_06(Audit)\Corporate Annual Report\"/>
    </mc:Choice>
  </mc:AlternateContent>
  <bookViews>
    <workbookView xWindow="240" yWindow="15" windowWidth="11715" windowHeight="8445"/>
  </bookViews>
  <sheets>
    <sheet name="Percent 17-18 Final" sheetId="3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CAT01">[1]Details!$A$7:$A$52</definedName>
    <definedName name="___YR0304">[1]Details!$R$7:$R$52</definedName>
    <definedName name="___YR0405">'[2]Income&amp;Expense'!$W$7:$W$43</definedName>
    <definedName name="___YR0506">'[3]Income&amp;Expense'!$W$7:$W$47</definedName>
    <definedName name="___YR0607">'[3]Income&amp;Expense'!$AR$7:$AR$47</definedName>
    <definedName name="___YR0708">'[3]Income&amp;Expense'!$BL$7:$BL$47</definedName>
    <definedName name="__CAT01" localSheetId="0">#REF!</definedName>
    <definedName name="__CAT01">[1]Details!$A$7:$A$52</definedName>
    <definedName name="__CAT02" localSheetId="0">#REF!</definedName>
    <definedName name="__CAT02">#REF!</definedName>
    <definedName name="__MTH12" localSheetId="0">#REF!</definedName>
    <definedName name="__MTH12">'[4]F&amp;A Licence Fee'!#REF!</definedName>
    <definedName name="__MTH15" localSheetId="0">#REF!</definedName>
    <definedName name="__MTH15">'[4]F&amp;A Licence Fee'!#REF!</definedName>
    <definedName name="__PD1" localSheetId="0">#REF!</definedName>
    <definedName name="__PD1">#REF!</definedName>
    <definedName name="__PD10" localSheetId="0">#REF!</definedName>
    <definedName name="__PD10">#REF!</definedName>
    <definedName name="__PD11" localSheetId="0">#REF!</definedName>
    <definedName name="__PD11">#REF!</definedName>
    <definedName name="__PD12" localSheetId="0">#REF!</definedName>
    <definedName name="__PD12">#REF!</definedName>
    <definedName name="__PD2" localSheetId="0">#REF!</definedName>
    <definedName name="__PD2">#REF!</definedName>
    <definedName name="__PD3" localSheetId="0">#REF!</definedName>
    <definedName name="__PD3">#REF!</definedName>
    <definedName name="__PD4" localSheetId="0">#REF!</definedName>
    <definedName name="__PD4">#REF!</definedName>
    <definedName name="__PD5" localSheetId="0">#REF!</definedName>
    <definedName name="__PD5">#REF!</definedName>
    <definedName name="__PD6" localSheetId="0">#REF!</definedName>
    <definedName name="__PD6">#REF!</definedName>
    <definedName name="__PD7" localSheetId="0">#REF!</definedName>
    <definedName name="__PD7">#REF!</definedName>
    <definedName name="__PD8" localSheetId="0">#REF!</definedName>
    <definedName name="__PD8">#REF!</definedName>
    <definedName name="__PD9" localSheetId="0">#REF!</definedName>
    <definedName name="__PD9">#REF!</definedName>
    <definedName name="__YR0304" localSheetId="0">#REF!</definedName>
    <definedName name="__YR0304">[1]Details!$R$7:$R$52</definedName>
    <definedName name="__YR0405">'[2]Income&amp;Expense'!$W$7:$W$43</definedName>
    <definedName name="__YR0506" localSheetId="0">'[5]Income&amp;Expense'!$W$7:$W$47</definedName>
    <definedName name="__YR0506">'[3]Income&amp;Expense'!$W$7:$W$47</definedName>
    <definedName name="__YR0607" localSheetId="0">'[5]Income&amp;Expense'!$AR$7:$AR$47</definedName>
    <definedName name="__YR0607">'[3]Income&amp;Expense'!$AR$7:$AR$47</definedName>
    <definedName name="__YR0708" localSheetId="0">'[5]Income&amp;Expense'!$BL$7:$BL$47</definedName>
    <definedName name="__YR0708">'[3]Income&amp;Expense'!$BL$7:$BL$47</definedName>
    <definedName name="_CAT01" localSheetId="0">#REF!</definedName>
    <definedName name="_CAT01">#REF!</definedName>
    <definedName name="_CAT02" localSheetId="0">#REF!</definedName>
    <definedName name="_CAT02">#REF!</definedName>
    <definedName name="_MTH12" localSheetId="0">'[6]Budget-Details'!#REF!</definedName>
    <definedName name="_MTH12">'[7]Budget-Details'!#REF!</definedName>
    <definedName name="_MTH15" localSheetId="0">'[6]Budget-Details'!#REF!</definedName>
    <definedName name="_MTH15">'[7]Budget-Details'!#REF!</definedName>
    <definedName name="_PD1">'[8]ALL (BY MTH) IE'!$G$6</definedName>
    <definedName name="_PD10">'[8]ALL (BY MTH) IE'!$P$6</definedName>
    <definedName name="_PD11">'[8]ALL (BY MTH) IE'!$Q$6</definedName>
    <definedName name="_PD12">'[8]ALL (BY MTH) IE'!$R$6</definedName>
    <definedName name="_PD2">'[8]ALL (BY MTH) IE'!$H$6</definedName>
    <definedName name="_PD3">'[8]ALL (BY MTH) IE'!$I$6</definedName>
    <definedName name="_PD4">'[8]ALL (BY MTH) IE'!$J$6</definedName>
    <definedName name="_PD5">'[8]ALL (BY MTH) IE'!$K$6</definedName>
    <definedName name="_PD6">'[8]ALL (BY MTH) IE'!$L$6</definedName>
    <definedName name="_PD7">'[8]ALL (BY MTH) IE'!$M$6</definedName>
    <definedName name="_PD8">'[8]ALL (BY MTH) IE'!$N$6</definedName>
    <definedName name="_PD9">'[8]ALL (BY MTH) IE'!$O$6</definedName>
    <definedName name="_YR0304" localSheetId="0">#REF!</definedName>
    <definedName name="_YR0304">#REF!</definedName>
    <definedName name="_YR0405">'[2]Income&amp;Expense'!$W$7:$W$43</definedName>
    <definedName name="_YR0506" localSheetId="0">'[5]Income&amp;Expense'!$W$7:$W$47</definedName>
    <definedName name="_YR0506">'[3]Income&amp;Expense'!$W$7:$W$47</definedName>
    <definedName name="_YR0607" localSheetId="0">'[5]Income&amp;Expense'!$AR$7:$AR$47</definedName>
    <definedName name="_YR0607">'[3]Income&amp;Expense'!$AR$7:$AR$47</definedName>
    <definedName name="_YR0708" localSheetId="0">'[5]Income&amp;Expense'!$BL$7:$BL$47</definedName>
    <definedName name="_YR0708">'[3]Income&amp;Expense'!$BL$7:$BL$47</definedName>
    <definedName name="a">[9]ALL!$B$2</definedName>
    <definedName name="aaa">'[10]ALL (BY MTH) IE'!$G$6</definedName>
    <definedName name="abcde">[11]ALL!$B$2</definedName>
    <definedName name="AUD_RATE" localSheetId="0">#REF!</definedName>
    <definedName name="AUD_RATE">#REF!</definedName>
    <definedName name="cc">[9]ALL!$B$2</definedName>
    <definedName name="CP">[8]ALL!$B$2</definedName>
    <definedName name="DATA0506" localSheetId="0">#REF!</definedName>
    <definedName name="DATA0506">#REF!</definedName>
    <definedName name="DATA0607" localSheetId="0">#REF!</definedName>
    <definedName name="DATA0607">#REF!</definedName>
    <definedName name="data1">'[12]Std Cost - Total'!$A$8:$E$10</definedName>
    <definedName name="data2" localSheetId="0">#REF!</definedName>
    <definedName name="data2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ALL0506" localSheetId="0">#REF!</definedName>
    <definedName name="DATAALL0506">#REF!</definedName>
    <definedName name="DB" localSheetId="0">#REF!</definedName>
    <definedName name="DB">#REF!</definedName>
    <definedName name="DEPT">'[8]Std Venue Cost'!$A$7:$A$31</definedName>
    <definedName name="FD" localSheetId="0">#REF!</definedName>
    <definedName name="FD">#REF!</definedName>
    <definedName name="FIN" localSheetId="0">#REF!</definedName>
    <definedName name="FIN">#REF!</definedName>
    <definedName name="FNA" localSheetId="0">#REF!</definedName>
    <definedName name="FNA">#REF!</definedName>
    <definedName name="FORECAST0607" localSheetId="0">#REF!</definedName>
    <definedName name="FORECAST0607">#REF!</definedName>
    <definedName name="FP" localSheetId="0">#REF!</definedName>
    <definedName name="FP">#REF!</definedName>
    <definedName name="ggg" localSheetId="0">#REF!</definedName>
    <definedName name="ggg">#REF!</definedName>
    <definedName name="ghg" localSheetId="0">#REF!</definedName>
    <definedName name="ghg">#REF!</definedName>
    <definedName name="HKAS" localSheetId="0">#REF!</definedName>
    <definedName name="HKAS">#REF!</definedName>
    <definedName name="INCOMETUTOR0506" localSheetId="0">#REF!</definedName>
    <definedName name="INCOMETUTOR0506">#REF!</definedName>
    <definedName name="JLL" localSheetId="0">#REF!</definedName>
    <definedName name="JLL">#REF!</definedName>
    <definedName name="LEDGER" localSheetId="0">'[13]Fion Code'!$B$1</definedName>
    <definedName name="LEDGER">'[14]Fion Code'!$B$1</definedName>
    <definedName name="LP" localSheetId="0">#REF!</definedName>
    <definedName name="LP">#REF!</definedName>
    <definedName name="MONTH" localSheetId="0">'[13]Fion Code'!$A$7:$B$18</definedName>
    <definedName name="MONTH">'[14]Fion Code'!$A$7:$B$18</definedName>
    <definedName name="PERIOD" localSheetId="0">#REF!</definedName>
    <definedName name="PERIOD">#REF!</definedName>
    <definedName name="PERIODNO" localSheetId="0">#REF!</definedName>
    <definedName name="PERIODNO">#REF!</definedName>
    <definedName name="PROG" localSheetId="0">#REF!</definedName>
    <definedName name="PROG">#REF!</definedName>
    <definedName name="PROJ0607" localSheetId="0">#REF!</definedName>
    <definedName name="PROJ0607">#REF!</definedName>
    <definedName name="q">[9]ALL!$B$2</definedName>
    <definedName name="STDCOST">'[8]Std Venue Cost'!$I$1:$J$3</definedName>
    <definedName name="TD" localSheetId="0">#REF!</definedName>
    <definedName name="TD">#REF!</definedName>
    <definedName name="TOTALCOST">'[8]Std Venue Cost'!$H$7:$H$31</definedName>
    <definedName name="ww">[9]ALL!$B$2</definedName>
    <definedName name="YR0304_12MTH" localSheetId="0">[15]Budget!#REF!</definedName>
    <definedName name="YR0304_12MTH">[15]Budget!#REF!</definedName>
    <definedName name="YTD0607" localSheetId="0">#REF!</definedName>
    <definedName name="YTD0607">#REF!</definedName>
  </definedNames>
  <calcPr calcId="152511" calcOnSave="0"/>
</workbook>
</file>

<file path=xl/calcChain.xml><?xml version="1.0" encoding="utf-8"?>
<calcChain xmlns="http://schemas.openxmlformats.org/spreadsheetml/2006/main">
  <c r="D13" i="36" l="1"/>
  <c r="D12" i="36"/>
  <c r="D11" i="36"/>
  <c r="D10" i="36"/>
  <c r="D9" i="36"/>
  <c r="D8" i="36"/>
  <c r="D7" i="36"/>
  <c r="D6" i="36"/>
  <c r="D14" i="36"/>
  <c r="C22" i="36"/>
  <c r="C20" i="36"/>
  <c r="C21" i="36"/>
  <c r="C19" i="36"/>
  <c r="C18" i="36"/>
  <c r="C11" i="36"/>
  <c r="C14" i="36" l="1"/>
  <c r="C23" i="36"/>
  <c r="D23" i="36" s="1"/>
  <c r="D19" i="36" l="1"/>
  <c r="D22" i="36"/>
  <c r="D21" i="36"/>
  <c r="D20" i="36"/>
  <c r="C25" i="36"/>
  <c r="D18" i="36"/>
</calcChain>
</file>

<file path=xl/sharedStrings.xml><?xml version="1.0" encoding="utf-8"?>
<sst xmlns="http://schemas.openxmlformats.org/spreadsheetml/2006/main" count="34" uniqueCount="30">
  <si>
    <t>HONG KONG ARTS CENTRE</t>
    <phoneticPr fontId="2" type="noConversion"/>
  </si>
  <si>
    <t>CONSOLIDATED INCOME AND EXPENDITURE STATEMENT</t>
    <phoneticPr fontId="2" type="noConversion"/>
  </si>
  <si>
    <t>INCOME</t>
    <phoneticPr fontId="2" type="noConversion"/>
  </si>
  <si>
    <t>EXPENDITURE</t>
    <phoneticPr fontId="2" type="noConversion"/>
  </si>
  <si>
    <t xml:space="preserve">a. </t>
    <phoneticPr fontId="2" type="noConversion"/>
  </si>
  <si>
    <t>b.</t>
    <phoneticPr fontId="2" type="noConversion"/>
  </si>
  <si>
    <t>c.</t>
    <phoneticPr fontId="2" type="noConversion"/>
  </si>
  <si>
    <t>d.</t>
    <phoneticPr fontId="2" type="noConversion"/>
  </si>
  <si>
    <t>e.</t>
    <phoneticPr fontId="2" type="noConversion"/>
  </si>
  <si>
    <t>f.</t>
    <phoneticPr fontId="2" type="noConversion"/>
  </si>
  <si>
    <t>Total Income</t>
    <phoneticPr fontId="2" type="noConversion"/>
  </si>
  <si>
    <t>a.</t>
    <phoneticPr fontId="2" type="noConversion"/>
  </si>
  <si>
    <t>Total Expenditure</t>
    <phoneticPr fontId="2" type="noConversion"/>
  </si>
  <si>
    <t>SURPLUS</t>
    <phoneticPr fontId="2" type="noConversion"/>
  </si>
  <si>
    <t>g.</t>
    <phoneticPr fontId="2" type="noConversion"/>
  </si>
  <si>
    <t>h</t>
    <phoneticPr fontId="2" type="noConversion"/>
  </si>
  <si>
    <t>課程收入Courses income</t>
    <phoneticPr fontId="2" type="noConversion"/>
  </si>
  <si>
    <t>物業租金及相關收入Property rental and related income</t>
  </si>
  <si>
    <t>節目補助Programme grants</t>
    <phoneticPr fontId="2" type="noConversion"/>
  </si>
  <si>
    <t>劇場及場地租金收入Auditoria and facilities hire income</t>
    <phoneticPr fontId="2" type="noConversion"/>
  </si>
  <si>
    <t>節目收入Programme income</t>
    <phoneticPr fontId="2" type="noConversion"/>
  </si>
  <si>
    <t>捐款及贊助Donations and sponsorships</t>
    <phoneticPr fontId="2" type="noConversion"/>
  </si>
  <si>
    <t>利息收入Interest income</t>
  </si>
  <si>
    <t>其他收入Other income</t>
    <phoneticPr fontId="2" type="noConversion"/>
  </si>
  <si>
    <r>
      <rPr>
        <sz val="12"/>
        <color indexed="8"/>
        <rFont val="細明體"/>
        <family val="3"/>
        <charset val="136"/>
      </rPr>
      <t>課程支出</t>
    </r>
    <r>
      <rPr>
        <sz val="12"/>
        <color indexed="8"/>
        <rFont val="Calibri"/>
        <family val="2"/>
      </rPr>
      <t xml:space="preserve"> Courses fee</t>
    </r>
    <phoneticPr fontId="2" type="noConversion"/>
  </si>
  <si>
    <r>
      <rPr>
        <sz val="12"/>
        <color indexed="8"/>
        <rFont val="細明體"/>
        <family val="3"/>
        <charset val="136"/>
      </rPr>
      <t>物業管理支出</t>
    </r>
    <r>
      <rPr>
        <sz val="12"/>
        <color indexed="8"/>
        <rFont val="Calibri"/>
        <family val="2"/>
      </rPr>
      <t xml:space="preserve"> Estate management expenses</t>
    </r>
    <phoneticPr fontId="2" type="noConversion"/>
  </si>
  <si>
    <r>
      <rPr>
        <sz val="12"/>
        <color indexed="8"/>
        <rFont val="細明體"/>
        <family val="3"/>
        <charset val="136"/>
      </rPr>
      <t>折舊及維修保養</t>
    </r>
    <r>
      <rPr>
        <sz val="12"/>
        <color indexed="8"/>
        <rFont val="Calibri"/>
        <family val="2"/>
      </rPr>
      <t xml:space="preserve"> Depreciation and maintenance</t>
    </r>
    <phoneticPr fontId="2" type="noConversion"/>
  </si>
  <si>
    <r>
      <rPr>
        <sz val="12"/>
        <color indexed="8"/>
        <rFont val="新細明體"/>
        <family val="1"/>
        <charset val="136"/>
      </rPr>
      <t>行政經常開支</t>
    </r>
    <r>
      <rPr>
        <sz val="12"/>
        <color indexed="8"/>
        <rFont val="Calibri"/>
        <family val="2"/>
      </rPr>
      <t xml:space="preserve"> Administrati</t>
    </r>
    <r>
      <rPr>
        <sz val="12"/>
        <color indexed="8"/>
        <rFont val="Calibri"/>
        <family val="2"/>
      </rPr>
      <t>on</t>
    </r>
    <r>
      <rPr>
        <sz val="12"/>
        <color indexed="8"/>
        <rFont val="Calibri"/>
        <family val="2"/>
      </rPr>
      <t xml:space="preserve"> overhead</t>
    </r>
    <r>
      <rPr>
        <sz val="12"/>
        <color indexed="8"/>
        <rFont val="Calibri"/>
        <family val="2"/>
      </rPr>
      <t>s</t>
    </r>
    <phoneticPr fontId="2" type="noConversion"/>
  </si>
  <si>
    <r>
      <rPr>
        <sz val="12"/>
        <color indexed="8"/>
        <rFont val="細明體"/>
        <family val="3"/>
        <charset val="136"/>
      </rPr>
      <t>節目支出</t>
    </r>
    <r>
      <rPr>
        <sz val="12"/>
        <color indexed="8"/>
        <rFont val="Calibri"/>
        <family val="2"/>
      </rPr>
      <t xml:space="preserve"> Programme expenses</t>
    </r>
    <phoneticPr fontId="2" type="noConversion"/>
  </si>
  <si>
    <t>FOR THE PERIOD ENDED 30 JUNE 2018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</si>
</sst>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3" formatCode="_-* #,##0.00_-;\-* #,##0.00_-;_-* &quot;-&quot;??_-;_-@_-"/>
    <numFmt numFmtId="176" formatCode="_(* #,##0.00_);_(* \(#,##0.00\);_(* &quot;-&quot;??_);_(@_)"/>
    <numFmt numFmtId="182" formatCode="mmm\ yy"/>
    <numFmt numFmtId="184" formatCode="#,##0_);[Red]\(#,##0\)"/>
  </numFmts>
  <fonts count="3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sz val="10"/>
      <name val="Arial"/>
      <family val="2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indexed="8"/>
      <name val="Calibri"/>
      <family val="2"/>
    </font>
    <font>
      <sz val="11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2" applyNumberFormat="0" applyAlignment="0" applyProtection="0">
      <alignment vertical="center"/>
    </xf>
    <xf numFmtId="176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3" borderId="7" applyNumberFormat="0" applyFon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9" fillId="0" borderId="0"/>
    <xf numFmtId="0" fontId="1" fillId="0" borderId="0">
      <alignment vertical="center"/>
    </xf>
    <xf numFmtId="0" fontId="5" fillId="0" borderId="0"/>
    <xf numFmtId="0" fontId="29" fillId="0" borderId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2" fontId="29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10" fontId="0" fillId="0" borderId="10" xfId="53" applyNumberFormat="1" applyFont="1" applyBorder="1">
      <alignment vertical="center"/>
    </xf>
    <xf numFmtId="10" fontId="0" fillId="0" borderId="0" xfId="0" applyNumberForma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10" fontId="0" fillId="0" borderId="0" xfId="53" applyNumberFormat="1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10" fontId="0" fillId="0" borderId="10" xfId="53" applyNumberFormat="1" applyFont="1" applyFill="1" applyBorder="1">
      <alignment vertical="center"/>
    </xf>
    <xf numFmtId="0" fontId="0" fillId="0" borderId="0" xfId="0" applyFill="1">
      <alignment vertical="center"/>
    </xf>
    <xf numFmtId="10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28" fillId="0" borderId="0" xfId="0" applyFont="1" applyFill="1">
      <alignment vertical="center"/>
    </xf>
    <xf numFmtId="184" fontId="31" fillId="0" borderId="0" xfId="0" applyNumberFormat="1" applyFont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184" fontId="31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84" fontId="31" fillId="0" borderId="0" xfId="0" applyNumberFormat="1" applyFont="1" applyBorder="1" applyAlignment="1">
      <alignment horizontal="center" vertical="center"/>
    </xf>
    <xf numFmtId="184" fontId="0" fillId="0" borderId="0" xfId="0" applyNumberFormat="1" applyBorder="1">
      <alignment vertical="center"/>
    </xf>
  </cellXfs>
  <cellStyles count="6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_Budget_JNL_JLL_20071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AS-A3 Course Direct Expenses(0809)" xfId="38"/>
    <cellStyle name="Note" xfId="39"/>
    <cellStyle name="Output" xfId="40"/>
    <cellStyle name="Title" xfId="41"/>
    <cellStyle name="Total" xfId="42"/>
    <cellStyle name="Warning Text" xfId="43"/>
    <cellStyle name="一般" xfId="0" builtinId="0"/>
    <cellStyle name="一般 18" xfId="57"/>
    <cellStyle name="一般 2" xfId="44"/>
    <cellStyle name="一般 2 2" xfId="45"/>
    <cellStyle name="一般 2 3" xfId="46"/>
    <cellStyle name="一般 3" xfId="47"/>
    <cellStyle name="一般 38" xfId="60"/>
    <cellStyle name="一般 4" xfId="48"/>
    <cellStyle name="千分位 140" xfId="58"/>
    <cellStyle name="千分位 161" xfId="61"/>
    <cellStyle name="千分位 2" xfId="49"/>
    <cellStyle name="千分位 2 2" xfId="50"/>
    <cellStyle name="千分位 60" xfId="59"/>
    <cellStyle name="好_F&amp;A - Admin-0809" xfId="51"/>
    <cellStyle name="好_F&amp;A - HR-0809" xfId="52"/>
    <cellStyle name="百分比" xfId="53" builtinId="5"/>
    <cellStyle name="貨幣 2" xfId="54"/>
    <cellStyle name="壞_F&amp;A - Admin-0809" xfId="55"/>
    <cellStyle name="壞_F&amp;A - HR-0809" xfId="5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685082872928194E-2"/>
          <c:y val="0.25726193201733399"/>
          <c:w val="0.80939226519337015"/>
          <c:h val="0.485478162032714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'Percent 17-18 Final'!$A$6:$B$14</c:f>
              <c:multiLvlStrCache>
                <c:ptCount val="9"/>
                <c:lvl>
                  <c:pt idx="0">
                    <c:v>課程收入Courses income</c:v>
                  </c:pt>
                  <c:pt idx="1">
                    <c:v>物業租金及相關收入Property rental and related income</c:v>
                  </c:pt>
                  <c:pt idx="2">
                    <c:v>節目補助Programme grants</c:v>
                  </c:pt>
                  <c:pt idx="3">
                    <c:v>劇場及場地租金收入Auditoria and facilities hire income</c:v>
                  </c:pt>
                  <c:pt idx="4">
                    <c:v>節目收入Programme income</c:v>
                  </c:pt>
                  <c:pt idx="5">
                    <c:v>捐款及贊助Donations and sponsorships</c:v>
                  </c:pt>
                  <c:pt idx="6">
                    <c:v>利息收入Interest income</c:v>
                  </c:pt>
                  <c:pt idx="7">
                    <c:v>其他收入Other income</c:v>
                  </c:pt>
                  <c:pt idx="8">
                    <c:v>Total Income</c:v>
                  </c:pt>
                </c:lvl>
                <c:lvl>
                  <c:pt idx="0">
                    <c:v>a. </c:v>
                  </c:pt>
                  <c:pt idx="1">
                    <c:v>b.</c:v>
                  </c:pt>
                  <c:pt idx="2">
                    <c:v>c.</c:v>
                  </c:pt>
                  <c:pt idx="3">
                    <c:v>d.</c:v>
                  </c:pt>
                  <c:pt idx="4">
                    <c:v>e.</c:v>
                  </c:pt>
                  <c:pt idx="5">
                    <c:v>f.</c:v>
                  </c:pt>
                  <c:pt idx="6">
                    <c:v>g.</c:v>
                  </c:pt>
                  <c:pt idx="7">
                    <c:v>h</c:v>
                  </c:pt>
                </c:lvl>
              </c:multiLvlStrCache>
            </c:multiLvlStrRef>
          </c:cat>
          <c:val>
            <c:numRef>
              <c:f>'Percent 17-18 Final'!$C$6:$C$14</c:f>
              <c:numCache>
                <c:formatCode>#,##0_);[Red]\(#,##0\)</c:formatCode>
                <c:ptCount val="9"/>
                <c:pt idx="0">
                  <c:v>18145</c:v>
                </c:pt>
                <c:pt idx="1">
                  <c:v>22618</c:v>
                </c:pt>
                <c:pt idx="2">
                  <c:v>18654</c:v>
                </c:pt>
                <c:pt idx="3">
                  <c:v>7459</c:v>
                </c:pt>
                <c:pt idx="4">
                  <c:v>442</c:v>
                </c:pt>
                <c:pt idx="5">
                  <c:v>25498</c:v>
                </c:pt>
                <c:pt idx="6">
                  <c:v>1441</c:v>
                </c:pt>
                <c:pt idx="7">
                  <c:v>9184</c:v>
                </c:pt>
                <c:pt idx="8">
                  <c:v>103441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53975137866332E-2"/>
          <c:y val="0.20103092783505155"/>
          <c:w val="0.81044064759058698"/>
          <c:h val="0.60309278350515461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multiLvlStrRef>
              <c:f>'Percent 17-18 Final'!$A$18:$B$23</c:f>
              <c:multiLvlStrCache>
                <c:ptCount val="6"/>
                <c:lvl>
                  <c:pt idx="0">
                    <c:v>課程支出 Courses fee</c:v>
                  </c:pt>
                  <c:pt idx="1">
                    <c:v>節目支出 Programme expenses</c:v>
                  </c:pt>
                  <c:pt idx="2">
                    <c:v>物業管理支出 Estate management expenses</c:v>
                  </c:pt>
                  <c:pt idx="3">
                    <c:v>折舊及維修保養 Depreciation and maintenance</c:v>
                  </c:pt>
                  <c:pt idx="4">
                    <c:v>行政經常開支 Administration overheads</c:v>
                  </c:pt>
                  <c:pt idx="5">
                    <c:v>Total Expenditure</c:v>
                  </c:pt>
                </c:lvl>
                <c:lvl>
                  <c:pt idx="0">
                    <c:v>a.</c:v>
                  </c:pt>
                  <c:pt idx="1">
                    <c:v>b.</c:v>
                  </c:pt>
                  <c:pt idx="2">
                    <c:v>c.</c:v>
                  </c:pt>
                  <c:pt idx="3">
                    <c:v>d.</c:v>
                  </c:pt>
                  <c:pt idx="4">
                    <c:v>e.</c:v>
                  </c:pt>
                </c:lvl>
              </c:multiLvlStrCache>
            </c:multiLvlStrRef>
          </c:cat>
          <c:val>
            <c:numRef>
              <c:f>'Percent 17-18 Final'!$C$18:$C$23</c:f>
              <c:numCache>
                <c:formatCode>#,##0_);[Red]\(#,##0\)</c:formatCode>
                <c:ptCount val="6"/>
                <c:pt idx="0">
                  <c:v>24627</c:v>
                </c:pt>
                <c:pt idx="1">
                  <c:v>43927</c:v>
                </c:pt>
                <c:pt idx="2">
                  <c:v>8922</c:v>
                </c:pt>
                <c:pt idx="3">
                  <c:v>5002</c:v>
                </c:pt>
                <c:pt idx="4">
                  <c:v>10436</c:v>
                </c:pt>
                <c:pt idx="5">
                  <c:v>92914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</xdr:row>
      <xdr:rowOff>190500</xdr:rowOff>
    </xdr:from>
    <xdr:to>
      <xdr:col>9</xdr:col>
      <xdr:colOff>352425</xdr:colOff>
      <xdr:row>14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17</xdr:row>
      <xdr:rowOff>28575</xdr:rowOff>
    </xdr:from>
    <xdr:to>
      <xdr:col>9</xdr:col>
      <xdr:colOff>371475</xdr:colOff>
      <xdr:row>25</xdr:row>
      <xdr:rowOff>200025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OLK82F1\CS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Report%2013-14\2014_01\IE_ALL_DEPT_FCM_Jan%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Report%2013-14\2014_03\IE_ALL_DEPT_FCM_Mar%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Report%2002-03/Internal%20Recharge/Venue_Std%20Co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Report%2003-04\2003%2011\IE_FIN&amp;ADMI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Report%2003-04/2003%2011/IE_FIN&amp;ADMI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08-09\Blank%20Budget%20Template(revised%20on%209%20apr%2008)\AS%20-%20B1%20General%20Others(080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Report%2005-06\2006%2002\Course%20-actual%20attrition%20rate\Course%20Income%20&amp;%20Direct%20Cost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05-06/TAS/Course%20Income/Course%20Income%20&amp;%20Direct%20Cost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Report%2011-12\2011_07\Vision%20Trxn-IE%20Jul%2011-Jul%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05-06\TAS\Course%20Income\Course%20Income%20&amp;%20Direct%20Cost%20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09-10\Original%20Budget%200910\F&amp;A%20-%20Finance-08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08-09\Original%20Budget(Revised%20on%2011%20Sept%2008)\F&amp;A%20-%20Finance-08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Report%2009-10/2010_06(Final)_After%20Audit%20Adj/IE_ALL_DEPT_FCM_June%20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s%20Report%2013-14\2014_02\IE_ALL_DEPT_FCM_Feb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s"/>
    </sheetNames>
    <sheetDataSet>
      <sheetData sheetId="0"/>
      <sheetData sheetId="1">
        <row r="9">
          <cell r="A9" t="str">
            <v>2403</v>
          </cell>
          <cell r="R9">
            <v>0</v>
          </cell>
        </row>
        <row r="10">
          <cell r="A10" t="str">
            <v>2403</v>
          </cell>
          <cell r="R10">
            <v>0</v>
          </cell>
        </row>
        <row r="11">
          <cell r="A11" t="str">
            <v>2403</v>
          </cell>
          <cell r="R11">
            <v>0</v>
          </cell>
        </row>
        <row r="12">
          <cell r="A12" t="str">
            <v>2403</v>
          </cell>
          <cell r="R12">
            <v>0</v>
          </cell>
        </row>
        <row r="13">
          <cell r="R13">
            <v>0</v>
          </cell>
        </row>
        <row r="15">
          <cell r="A15" t="str">
            <v>2502</v>
          </cell>
          <cell r="R15">
            <v>0</v>
          </cell>
        </row>
        <row r="16">
          <cell r="R16">
            <v>0</v>
          </cell>
        </row>
        <row r="18">
          <cell r="A18" t="str">
            <v>2409</v>
          </cell>
          <cell r="R18">
            <v>0</v>
          </cell>
        </row>
        <row r="19">
          <cell r="A19" t="str">
            <v>2409</v>
          </cell>
          <cell r="R19">
            <v>0</v>
          </cell>
        </row>
        <row r="20">
          <cell r="A20" t="str">
            <v>2409</v>
          </cell>
          <cell r="R20">
            <v>0</v>
          </cell>
        </row>
        <row r="21">
          <cell r="A21" t="str">
            <v>2409</v>
          </cell>
          <cell r="R21">
            <v>0</v>
          </cell>
        </row>
        <row r="22">
          <cell r="A22" t="str">
            <v>2409</v>
          </cell>
          <cell r="R22">
            <v>0</v>
          </cell>
        </row>
        <row r="23">
          <cell r="R23">
            <v>0</v>
          </cell>
        </row>
        <row r="25">
          <cell r="R25">
            <v>0</v>
          </cell>
        </row>
        <row r="29">
          <cell r="A29" t="str">
            <v>2503</v>
          </cell>
          <cell r="R29">
            <v>0</v>
          </cell>
        </row>
        <row r="30">
          <cell r="A30" t="str">
            <v>2603</v>
          </cell>
          <cell r="R30">
            <v>0</v>
          </cell>
        </row>
        <row r="31">
          <cell r="A31" t="str">
            <v>2503</v>
          </cell>
          <cell r="R31">
            <v>0</v>
          </cell>
        </row>
        <row r="32">
          <cell r="A32" t="str">
            <v>2503</v>
          </cell>
          <cell r="R32">
            <v>0</v>
          </cell>
        </row>
        <row r="33">
          <cell r="A33" t="str">
            <v>2503</v>
          </cell>
          <cell r="R33">
            <v>0</v>
          </cell>
        </row>
        <row r="34">
          <cell r="R34">
            <v>0</v>
          </cell>
        </row>
        <row r="36">
          <cell r="A36" t="str">
            <v>2503</v>
          </cell>
          <cell r="R36">
            <v>0</v>
          </cell>
        </row>
        <row r="37">
          <cell r="A37" t="str">
            <v>2503</v>
          </cell>
          <cell r="R37">
            <v>0</v>
          </cell>
        </row>
        <row r="38">
          <cell r="R38">
            <v>0</v>
          </cell>
        </row>
        <row r="40">
          <cell r="A40" t="str">
            <v>2503</v>
          </cell>
          <cell r="R40">
            <v>0</v>
          </cell>
        </row>
        <row r="41">
          <cell r="A41" t="str">
            <v>2503</v>
          </cell>
          <cell r="R41">
            <v>0</v>
          </cell>
        </row>
        <row r="42">
          <cell r="A42" t="str">
            <v>2503</v>
          </cell>
          <cell r="R42">
            <v>0</v>
          </cell>
        </row>
        <row r="43">
          <cell r="R43">
            <v>0</v>
          </cell>
        </row>
        <row r="45">
          <cell r="A45" t="str">
            <v>2604</v>
          </cell>
          <cell r="R45">
            <v>0</v>
          </cell>
        </row>
        <row r="46">
          <cell r="A46" t="str">
            <v>2604</v>
          </cell>
          <cell r="R46">
            <v>0</v>
          </cell>
        </row>
        <row r="47">
          <cell r="A47" t="str">
            <v>2604</v>
          </cell>
          <cell r="R47">
            <v>0</v>
          </cell>
        </row>
        <row r="48">
          <cell r="R48">
            <v>0</v>
          </cell>
        </row>
        <row r="50">
          <cell r="R50">
            <v>0</v>
          </cell>
        </row>
        <row r="52">
          <cell r="R5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-10"/>
      <sheetName val="Period"/>
      <sheetName val="Notional Rental"/>
      <sheetName val="ALL - ANNUAL EST_NR_Adj"/>
      <sheetName val="ALL - ANNUAL EST_NR_Adj(EX CHB)"/>
      <sheetName val="ALL"/>
      <sheetName val="ALL (EXCLUDE CHB)"/>
      <sheetName val="ALL (BY MTH) IE"/>
      <sheetName val="Fin&amp;Admin"/>
      <sheetName val="JLL"/>
      <sheetName val="Program&amp;Venue"/>
      <sheetName val="HKAS"/>
      <sheetName val="CHB(5MS)"/>
      <sheetName val="Venue"/>
      <sheetName val="Program"/>
      <sheetName val="CHB(5MS)-Comix Home Base"/>
      <sheetName val="Std Venue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 t="str">
            <v>2013001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-10"/>
      <sheetName val="Period"/>
      <sheetName val="Notional Rental"/>
      <sheetName val="ALL - ANNUAL EST_NR_Adj"/>
      <sheetName val="ALL - ANNUAL EST_NR_Adj(EX CHB)"/>
      <sheetName val="ALL"/>
      <sheetName val="ALL (EXCLUDE CHB)"/>
      <sheetName val="ALL (BY MTH) IE"/>
      <sheetName val="Fin&amp;Admin"/>
      <sheetName val="JLL"/>
      <sheetName val="Program&amp;Venue"/>
      <sheetName val="HKAS"/>
      <sheetName val="CHB(5MS)"/>
      <sheetName val="Venue"/>
      <sheetName val="Program"/>
      <sheetName val="CHB(5MS)-Comix Home Base"/>
      <sheetName val="Std Venue Cost"/>
    </sheetNames>
    <sheetDataSet>
      <sheetData sheetId="0" refreshError="1"/>
      <sheetData sheetId="1"/>
      <sheetData sheetId="2"/>
      <sheetData sheetId="3"/>
      <sheetData sheetId="4"/>
      <sheetData sheetId="5">
        <row r="2">
          <cell r="B2">
            <v>2013009</v>
          </cell>
        </row>
      </sheetData>
      <sheetData sheetId="6"/>
      <sheetData sheetId="7">
        <row r="6">
          <cell r="G6" t="str">
            <v>2013001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>
        <row r="1">
          <cell r="I1" t="str">
            <v>SH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 07"/>
      <sheetName val="2002 06"/>
      <sheetName val="2002 05"/>
      <sheetName val="2002 04"/>
      <sheetName val="Std Cost - Total"/>
      <sheetName val="Venue Margin"/>
      <sheetName val="Std Cost - Est_Mgt"/>
      <sheetName val="Std Cost - Technical"/>
      <sheetName val="01_02_Details"/>
      <sheetName val="Headcount"/>
      <sheetName val="Std Cost - CSD"/>
    </sheetNames>
    <sheetDataSet>
      <sheetData sheetId="0"/>
      <sheetData sheetId="1"/>
      <sheetData sheetId="2"/>
      <sheetData sheetId="3"/>
      <sheetData sheetId="4">
        <row r="8">
          <cell r="A8" t="str">
            <v>SH</v>
          </cell>
          <cell r="B8">
            <v>1936</v>
          </cell>
          <cell r="C8">
            <v>1607</v>
          </cell>
          <cell r="D8">
            <v>860.87562411045963</v>
          </cell>
          <cell r="E8">
            <v>4403.8756241104593</v>
          </cell>
        </row>
        <row r="9">
          <cell r="A9" t="str">
            <v>LPY</v>
          </cell>
          <cell r="B9">
            <v>1046</v>
          </cell>
          <cell r="C9">
            <v>819</v>
          </cell>
          <cell r="D9">
            <v>601.96668147085484</v>
          </cell>
          <cell r="E9">
            <v>2466.9666814708548</v>
          </cell>
        </row>
        <row r="10">
          <cell r="A10" t="str">
            <v>MS</v>
          </cell>
          <cell r="B10">
            <v>1046</v>
          </cell>
          <cell r="C10">
            <v>404</v>
          </cell>
          <cell r="D10">
            <v>802.74106010828325</v>
          </cell>
          <cell r="E10">
            <v>2252.7410601082834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on Code"/>
      <sheetName val="COA - AC Code - IE"/>
      <sheetName val="COA - AC Code - IE (2)"/>
      <sheetName val="COA - AC Code - BS (2)"/>
      <sheetName val="Report Format"/>
    </sheetNames>
    <sheetDataSet>
      <sheetData sheetId="0">
        <row r="1">
          <cell r="B1" t="str">
            <v>ACC</v>
          </cell>
        </row>
        <row r="7">
          <cell r="A7" t="str">
            <v>01/03</v>
          </cell>
          <cell r="B7">
            <v>37712</v>
          </cell>
        </row>
        <row r="8">
          <cell r="A8" t="str">
            <v>02/03</v>
          </cell>
          <cell r="B8">
            <v>37742</v>
          </cell>
        </row>
        <row r="9">
          <cell r="A9" t="str">
            <v>03/03</v>
          </cell>
          <cell r="B9">
            <v>37773</v>
          </cell>
        </row>
        <row r="10">
          <cell r="A10" t="str">
            <v>04/03</v>
          </cell>
          <cell r="B10">
            <v>37803</v>
          </cell>
        </row>
        <row r="11">
          <cell r="A11" t="str">
            <v>05/03</v>
          </cell>
          <cell r="B11">
            <v>37834</v>
          </cell>
        </row>
        <row r="12">
          <cell r="A12" t="str">
            <v>06/03</v>
          </cell>
          <cell r="B12">
            <v>37865</v>
          </cell>
        </row>
        <row r="13">
          <cell r="A13" t="str">
            <v>07/03</v>
          </cell>
          <cell r="B13">
            <v>37895</v>
          </cell>
        </row>
        <row r="14">
          <cell r="A14" t="str">
            <v>08/03</v>
          </cell>
          <cell r="B14">
            <v>37926</v>
          </cell>
        </row>
        <row r="15">
          <cell r="A15" t="str">
            <v>09/03</v>
          </cell>
          <cell r="B15">
            <v>37956</v>
          </cell>
        </row>
        <row r="16">
          <cell r="A16" t="str">
            <v>10/03</v>
          </cell>
          <cell r="B16">
            <v>37987</v>
          </cell>
        </row>
        <row r="17">
          <cell r="A17" t="str">
            <v>11/03</v>
          </cell>
          <cell r="B17">
            <v>38018</v>
          </cell>
        </row>
        <row r="18">
          <cell r="A18" t="str">
            <v>12/03</v>
          </cell>
          <cell r="B18">
            <v>38047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on Code"/>
      <sheetName val="COA - AC Code - IE"/>
      <sheetName val="COA - AC Code - IE (2)"/>
      <sheetName val="COA - AC Code - BS (2)"/>
      <sheetName val="Report Format"/>
    </sheetNames>
    <sheetDataSet>
      <sheetData sheetId="0">
        <row r="1">
          <cell r="B1" t="str">
            <v>ACC</v>
          </cell>
        </row>
        <row r="7">
          <cell r="A7" t="str">
            <v>01/03</v>
          </cell>
          <cell r="B7">
            <v>37712</v>
          </cell>
        </row>
        <row r="8">
          <cell r="A8" t="str">
            <v>02/03</v>
          </cell>
          <cell r="B8">
            <v>37742</v>
          </cell>
        </row>
        <row r="9">
          <cell r="A9" t="str">
            <v>03/03</v>
          </cell>
          <cell r="B9">
            <v>37773</v>
          </cell>
        </row>
        <row r="10">
          <cell r="A10" t="str">
            <v>04/03</v>
          </cell>
          <cell r="B10">
            <v>37803</v>
          </cell>
        </row>
        <row r="11">
          <cell r="A11" t="str">
            <v>05/03</v>
          </cell>
          <cell r="B11">
            <v>37834</v>
          </cell>
        </row>
        <row r="12">
          <cell r="A12" t="str">
            <v>06/03</v>
          </cell>
          <cell r="B12">
            <v>37865</v>
          </cell>
        </row>
        <row r="13">
          <cell r="A13" t="str">
            <v>07/03</v>
          </cell>
          <cell r="B13">
            <v>37895</v>
          </cell>
        </row>
        <row r="14">
          <cell r="A14" t="str">
            <v>08/03</v>
          </cell>
          <cell r="B14">
            <v>37926</v>
          </cell>
        </row>
        <row r="15">
          <cell r="A15" t="str">
            <v>09/03</v>
          </cell>
          <cell r="B15">
            <v>37956</v>
          </cell>
        </row>
        <row r="16">
          <cell r="A16" t="str">
            <v>10/03</v>
          </cell>
          <cell r="B16">
            <v>37987</v>
          </cell>
        </row>
        <row r="17">
          <cell r="A17" t="str">
            <v>11/03</v>
          </cell>
          <cell r="B17">
            <v>38018</v>
          </cell>
        </row>
        <row r="18">
          <cell r="A18" t="str">
            <v>12/03</v>
          </cell>
          <cell r="B18">
            <v>38047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01"/>
      <sheetName val="Summary02"/>
      <sheetName val="Income&amp;Expense"/>
      <sheetName val="Income"/>
      <sheetName val="Allocation %"/>
    </sheetNames>
    <sheetDataSet>
      <sheetData sheetId="0"/>
      <sheetData sheetId="1"/>
      <sheetData sheetId="2" refreshError="1">
        <row r="8">
          <cell r="B8" t="str">
            <v>240101</v>
          </cell>
          <cell r="W8">
            <v>30921305.942931462</v>
          </cell>
        </row>
        <row r="9">
          <cell r="W9">
            <v>-282157.03377954755</v>
          </cell>
        </row>
        <row r="10">
          <cell r="W10">
            <v>176000</v>
          </cell>
        </row>
        <row r="11">
          <cell r="W11">
            <v>376805.45833333337</v>
          </cell>
        </row>
        <row r="12">
          <cell r="W12">
            <v>30815148.909151915</v>
          </cell>
        </row>
        <row r="14">
          <cell r="W14">
            <v>10490624</v>
          </cell>
        </row>
        <row r="15">
          <cell r="W15">
            <v>805381.99999999988</v>
          </cell>
        </row>
        <row r="16">
          <cell r="W16">
            <v>131166.66666666666</v>
          </cell>
        </row>
        <row r="17">
          <cell r="W17">
            <v>0</v>
          </cell>
        </row>
        <row r="18">
          <cell r="W18">
            <v>20166.666666666668</v>
          </cell>
        </row>
        <row r="19">
          <cell r="W19">
            <v>170368.33333333334</v>
          </cell>
        </row>
        <row r="20">
          <cell r="W20">
            <v>142489.27038626614</v>
          </cell>
        </row>
        <row r="21">
          <cell r="W21">
            <v>84267</v>
          </cell>
        </row>
        <row r="22">
          <cell r="W22">
            <v>4394550</v>
          </cell>
        </row>
        <row r="23">
          <cell r="W23">
            <v>649402</v>
          </cell>
        </row>
        <row r="24">
          <cell r="W24">
            <v>96750</v>
          </cell>
        </row>
        <row r="25">
          <cell r="W25">
            <v>838252.5</v>
          </cell>
        </row>
        <row r="26">
          <cell r="W26">
            <v>16985165.937052932</v>
          </cell>
        </row>
        <row r="28">
          <cell r="W28">
            <v>717000</v>
          </cell>
        </row>
        <row r="29">
          <cell r="W29">
            <v>1627150</v>
          </cell>
        </row>
        <row r="30">
          <cell r="W30">
            <v>0</v>
          </cell>
        </row>
        <row r="31">
          <cell r="W31">
            <v>70065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2414215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19399380.937052932</v>
          </cell>
        </row>
        <row r="41">
          <cell r="W41">
            <v>3086587</v>
          </cell>
        </row>
        <row r="42">
          <cell r="W42">
            <v>11415767.972098984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01"/>
      <sheetName val="Summary02"/>
      <sheetName val="Income&amp;Expense"/>
      <sheetName val="Income"/>
      <sheetName val="Allocation %"/>
    </sheetNames>
    <sheetDataSet>
      <sheetData sheetId="0"/>
      <sheetData sheetId="1"/>
      <sheetData sheetId="2">
        <row r="8">
          <cell r="W8">
            <v>33083529.199999999</v>
          </cell>
          <cell r="AR8">
            <v>34162166.94444444</v>
          </cell>
          <cell r="BL8">
            <v>36743206.666666672</v>
          </cell>
        </row>
        <row r="9">
          <cell r="W9">
            <v>-452853.7583333333</v>
          </cell>
          <cell r="AR9">
            <v>-446925.11944444443</v>
          </cell>
          <cell r="BL9">
            <v>-465824.30833333335</v>
          </cell>
        </row>
        <row r="10">
          <cell r="W10">
            <v>181450</v>
          </cell>
          <cell r="AR10">
            <v>254700</v>
          </cell>
          <cell r="BL10">
            <v>202750</v>
          </cell>
        </row>
        <row r="11">
          <cell r="W11">
            <v>376805.45833333337</v>
          </cell>
          <cell r="AR11">
            <v>371745.36111111112</v>
          </cell>
          <cell r="BL11">
            <v>384685.75</v>
          </cell>
        </row>
        <row r="12">
          <cell r="W12">
            <v>212030</v>
          </cell>
          <cell r="AR12">
            <v>212030</v>
          </cell>
          <cell r="BL12">
            <v>212030</v>
          </cell>
        </row>
        <row r="14">
          <cell r="W14">
            <v>33400960.899999999</v>
          </cell>
          <cell r="AR14">
            <v>34553717.186111107</v>
          </cell>
          <cell r="BL14">
            <v>37076848.108333342</v>
          </cell>
        </row>
        <row r="16">
          <cell r="W16">
            <v>8468485</v>
          </cell>
          <cell r="AR16">
            <v>9715666</v>
          </cell>
          <cell r="BL16">
            <v>9558772</v>
          </cell>
        </row>
        <row r="17">
          <cell r="W17">
            <v>1489201</v>
          </cell>
          <cell r="AR17">
            <v>1489201</v>
          </cell>
          <cell r="BL17">
            <v>1489198</v>
          </cell>
        </row>
        <row r="18">
          <cell r="W18">
            <v>216000</v>
          </cell>
          <cell r="AR18">
            <v>229500</v>
          </cell>
          <cell r="BL18">
            <v>232500</v>
          </cell>
        </row>
        <row r="19">
          <cell r="W19">
            <v>0</v>
          </cell>
          <cell r="AR19">
            <v>0</v>
          </cell>
          <cell r="BL19">
            <v>0</v>
          </cell>
        </row>
        <row r="20">
          <cell r="W20">
            <v>12000</v>
          </cell>
          <cell r="AR20">
            <v>11250</v>
          </cell>
          <cell r="BL20">
            <v>11250</v>
          </cell>
        </row>
        <row r="21">
          <cell r="W21">
            <v>212340</v>
          </cell>
          <cell r="AR21">
            <v>464200</v>
          </cell>
          <cell r="BL21">
            <v>457060</v>
          </cell>
        </row>
        <row r="22">
          <cell r="W22">
            <v>164000</v>
          </cell>
          <cell r="AR22">
            <v>164000</v>
          </cell>
          <cell r="BL22">
            <v>164000</v>
          </cell>
        </row>
        <row r="23">
          <cell r="W23">
            <v>40000</v>
          </cell>
          <cell r="AR23">
            <v>0</v>
          </cell>
          <cell r="BL23">
            <v>0</v>
          </cell>
        </row>
        <row r="24">
          <cell r="W24">
            <v>4507223.0640666662</v>
          </cell>
          <cell r="AR24">
            <v>4342308.4408599995</v>
          </cell>
          <cell r="BL24">
            <v>4471999.1370599996</v>
          </cell>
        </row>
        <row r="25">
          <cell r="W25">
            <v>838252.5</v>
          </cell>
          <cell r="AR25">
            <v>838252.5</v>
          </cell>
          <cell r="BL25">
            <v>838252.5</v>
          </cell>
        </row>
        <row r="26">
          <cell r="W26">
            <v>130500</v>
          </cell>
          <cell r="AR26">
            <v>342000</v>
          </cell>
          <cell r="BL26">
            <v>342000</v>
          </cell>
        </row>
        <row r="28">
          <cell r="W28">
            <v>16078001.564066667</v>
          </cell>
          <cell r="AR28">
            <v>17596377.94086</v>
          </cell>
          <cell r="BL28">
            <v>17565031.637060001</v>
          </cell>
        </row>
        <row r="30">
          <cell r="W30">
            <v>790000</v>
          </cell>
          <cell r="AR30">
            <v>922200</v>
          </cell>
          <cell r="BL30">
            <v>959088</v>
          </cell>
        </row>
        <row r="31">
          <cell r="W31">
            <v>149999</v>
          </cell>
          <cell r="AR31">
            <v>154501</v>
          </cell>
          <cell r="BL31">
            <v>160678</v>
          </cell>
        </row>
        <row r="32">
          <cell r="W32">
            <v>2078078</v>
          </cell>
          <cell r="AR32">
            <v>2057419</v>
          </cell>
          <cell r="BL32">
            <v>2057417</v>
          </cell>
        </row>
        <row r="33">
          <cell r="W33">
            <v>0</v>
          </cell>
          <cell r="AR33">
            <v>0</v>
          </cell>
          <cell r="BL33">
            <v>0</v>
          </cell>
        </row>
        <row r="34">
          <cell r="W34">
            <v>68510</v>
          </cell>
          <cell r="AR34">
            <v>68510</v>
          </cell>
          <cell r="BL34">
            <v>40000</v>
          </cell>
        </row>
        <row r="35">
          <cell r="AR35">
            <v>0</v>
          </cell>
          <cell r="BL35">
            <v>0</v>
          </cell>
        </row>
        <row r="36">
          <cell r="W36">
            <v>0</v>
          </cell>
          <cell r="AR36">
            <v>0</v>
          </cell>
          <cell r="BL36">
            <v>0</v>
          </cell>
        </row>
        <row r="37">
          <cell r="W37">
            <v>0</v>
          </cell>
          <cell r="AR37">
            <v>0</v>
          </cell>
          <cell r="BL37">
            <v>0</v>
          </cell>
        </row>
        <row r="38">
          <cell r="W38">
            <v>0</v>
          </cell>
          <cell r="AR38">
            <v>0</v>
          </cell>
          <cell r="BL38">
            <v>0</v>
          </cell>
        </row>
        <row r="39">
          <cell r="W39">
            <v>0</v>
          </cell>
          <cell r="AR39">
            <v>0</v>
          </cell>
          <cell r="BL39">
            <v>0</v>
          </cell>
        </row>
        <row r="41">
          <cell r="W41">
            <v>3086587</v>
          </cell>
          <cell r="AR41">
            <v>3202630</v>
          </cell>
          <cell r="BL41">
            <v>3217183</v>
          </cell>
        </row>
        <row r="44">
          <cell r="W44">
            <v>19164588.564066667</v>
          </cell>
          <cell r="AR44">
            <v>20799007.94086</v>
          </cell>
          <cell r="BL44">
            <v>20782214.637060001</v>
          </cell>
        </row>
        <row r="46">
          <cell r="W46">
            <v>14236372.335933331</v>
          </cell>
          <cell r="AR46">
            <v>13754709.245251108</v>
          </cell>
          <cell r="BL46">
            <v>16294633.47127334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2"/>
      <sheetName val="Pivot_Dept"/>
      <sheetName val="Pivot_Prog+Venue"/>
      <sheetName val="Pivot_Prog_Project"/>
      <sheetName val="Pivot_HKAS"/>
      <sheetName val="Pivot_HKAS_Course"/>
      <sheetName val="Sheet1"/>
      <sheetName val="Pivot_HKAS_Project"/>
      <sheetName val="Ls_AgXLB_WorkbookFile"/>
      <sheetName val="Problem"/>
      <sheetName val="Mis Income _F&amp;A"/>
      <sheetName val="debenture"/>
      <sheetName val="EDO-Project"/>
      <sheetName val="EDO-Feb11"/>
      <sheetName val="EDO-Mar 11"/>
      <sheetName val="EDO-APR 11"/>
      <sheetName val="EDO Project -May 11"/>
      <sheetName val="F&amp;A Licence Fee"/>
      <sheetName val="F&amp;A Proj-Jul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01"/>
      <sheetName val="Summary02"/>
      <sheetName val="Income&amp;Expense"/>
      <sheetName val="Income"/>
      <sheetName val="Allocation %"/>
    </sheetNames>
    <sheetDataSet>
      <sheetData sheetId="0"/>
      <sheetData sheetId="1"/>
      <sheetData sheetId="2">
        <row r="8">
          <cell r="W8">
            <v>33083529.199999999</v>
          </cell>
          <cell r="AR8">
            <v>34162166.94444444</v>
          </cell>
          <cell r="BL8">
            <v>36743206.666666672</v>
          </cell>
        </row>
        <row r="9">
          <cell r="W9">
            <v>-452853.7583333333</v>
          </cell>
          <cell r="AR9">
            <v>-446925.11944444443</v>
          </cell>
          <cell r="BL9">
            <v>-465824.30833333335</v>
          </cell>
        </row>
        <row r="10">
          <cell r="W10">
            <v>181450</v>
          </cell>
          <cell r="AR10">
            <v>254700</v>
          </cell>
          <cell r="BL10">
            <v>202750</v>
          </cell>
        </row>
        <row r="11">
          <cell r="W11">
            <v>376805.45833333337</v>
          </cell>
          <cell r="AR11">
            <v>371745.36111111112</v>
          </cell>
          <cell r="BL11">
            <v>384685.75</v>
          </cell>
        </row>
        <row r="12">
          <cell r="W12">
            <v>212030</v>
          </cell>
          <cell r="AR12">
            <v>212030</v>
          </cell>
          <cell r="BL12">
            <v>212030</v>
          </cell>
        </row>
        <row r="14">
          <cell r="W14">
            <v>33400960.899999999</v>
          </cell>
          <cell r="AR14">
            <v>34553717.186111107</v>
          </cell>
          <cell r="BL14">
            <v>37076848.108333342</v>
          </cell>
        </row>
        <row r="16">
          <cell r="W16">
            <v>8468485</v>
          </cell>
          <cell r="AR16">
            <v>9715666</v>
          </cell>
          <cell r="BL16">
            <v>9558772</v>
          </cell>
        </row>
        <row r="17">
          <cell r="W17">
            <v>1489201</v>
          </cell>
          <cell r="AR17">
            <v>1489201</v>
          </cell>
          <cell r="BL17">
            <v>1489198</v>
          </cell>
        </row>
        <row r="18">
          <cell r="W18">
            <v>216000</v>
          </cell>
          <cell r="AR18">
            <v>229500</v>
          </cell>
          <cell r="BL18">
            <v>232500</v>
          </cell>
        </row>
        <row r="19">
          <cell r="W19">
            <v>0</v>
          </cell>
          <cell r="AR19">
            <v>0</v>
          </cell>
          <cell r="BL19">
            <v>0</v>
          </cell>
        </row>
        <row r="20">
          <cell r="W20">
            <v>12000</v>
          </cell>
          <cell r="AR20">
            <v>11250</v>
          </cell>
          <cell r="BL20">
            <v>11250</v>
          </cell>
        </row>
        <row r="21">
          <cell r="W21">
            <v>212340</v>
          </cell>
          <cell r="AR21">
            <v>464200</v>
          </cell>
          <cell r="BL21">
            <v>457060</v>
          </cell>
        </row>
        <row r="22">
          <cell r="W22">
            <v>164000</v>
          </cell>
          <cell r="AR22">
            <v>164000</v>
          </cell>
          <cell r="BL22">
            <v>164000</v>
          </cell>
        </row>
        <row r="23">
          <cell r="W23">
            <v>40000</v>
          </cell>
          <cell r="AR23">
            <v>0</v>
          </cell>
          <cell r="BL23">
            <v>0</v>
          </cell>
        </row>
        <row r="24">
          <cell r="W24">
            <v>4507223.0640666662</v>
          </cell>
          <cell r="AR24">
            <v>4342308.4408599995</v>
          </cell>
          <cell r="BL24">
            <v>4471999.1370599996</v>
          </cell>
        </row>
        <row r="25">
          <cell r="W25">
            <v>838252.5</v>
          </cell>
          <cell r="AR25">
            <v>838252.5</v>
          </cell>
          <cell r="BL25">
            <v>838252.5</v>
          </cell>
        </row>
        <row r="26">
          <cell r="W26">
            <v>130500</v>
          </cell>
          <cell r="AR26">
            <v>342000</v>
          </cell>
          <cell r="BL26">
            <v>342000</v>
          </cell>
        </row>
        <row r="28">
          <cell r="W28">
            <v>16078001.564066667</v>
          </cell>
          <cell r="AR28">
            <v>17596377.94086</v>
          </cell>
          <cell r="BL28">
            <v>17565031.637060001</v>
          </cell>
        </row>
        <row r="30">
          <cell r="W30">
            <v>790000</v>
          </cell>
          <cell r="AR30">
            <v>922200</v>
          </cell>
          <cell r="BL30">
            <v>959088</v>
          </cell>
        </row>
        <row r="31">
          <cell r="W31">
            <v>149999</v>
          </cell>
          <cell r="AR31">
            <v>154501</v>
          </cell>
          <cell r="BL31">
            <v>160678</v>
          </cell>
        </row>
        <row r="32">
          <cell r="W32">
            <v>2078078</v>
          </cell>
          <cell r="AR32">
            <v>2057419</v>
          </cell>
          <cell r="BL32">
            <v>2057417</v>
          </cell>
        </row>
        <row r="33">
          <cell r="W33">
            <v>0</v>
          </cell>
          <cell r="AR33">
            <v>0</v>
          </cell>
          <cell r="BL33">
            <v>0</v>
          </cell>
        </row>
        <row r="34">
          <cell r="W34">
            <v>68510</v>
          </cell>
          <cell r="AR34">
            <v>68510</v>
          </cell>
          <cell r="BL34">
            <v>40000</v>
          </cell>
        </row>
        <row r="35">
          <cell r="AR35">
            <v>0</v>
          </cell>
          <cell r="BL35">
            <v>0</v>
          </cell>
        </row>
        <row r="36">
          <cell r="W36">
            <v>0</v>
          </cell>
          <cell r="AR36">
            <v>0</v>
          </cell>
          <cell r="BL36">
            <v>0</v>
          </cell>
        </row>
        <row r="37">
          <cell r="W37">
            <v>0</v>
          </cell>
          <cell r="AR37">
            <v>0</v>
          </cell>
          <cell r="BL37">
            <v>0</v>
          </cell>
        </row>
        <row r="38">
          <cell r="W38">
            <v>0</v>
          </cell>
          <cell r="AR38">
            <v>0</v>
          </cell>
          <cell r="BL38">
            <v>0</v>
          </cell>
        </row>
        <row r="39">
          <cell r="W39">
            <v>0</v>
          </cell>
          <cell r="AR39">
            <v>0</v>
          </cell>
          <cell r="BL39">
            <v>0</v>
          </cell>
        </row>
        <row r="41">
          <cell r="W41">
            <v>3086587</v>
          </cell>
          <cell r="AR41">
            <v>3202630</v>
          </cell>
          <cell r="BL41">
            <v>3217183</v>
          </cell>
        </row>
        <row r="44">
          <cell r="W44">
            <v>19164588.564066667</v>
          </cell>
          <cell r="AR44">
            <v>20799007.94086</v>
          </cell>
          <cell r="BL44">
            <v>20782214.637060001</v>
          </cell>
        </row>
        <row r="46">
          <cell r="W46">
            <v>14236372.335933331</v>
          </cell>
          <cell r="AR46">
            <v>13754709.245251108</v>
          </cell>
          <cell r="BL46">
            <v>16294633.47127334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01"/>
      <sheetName val="IE"/>
      <sheetName val="Budget-Summary"/>
      <sheetName val="Budget-Details"/>
      <sheetName val="Journal Import-FI"/>
      <sheetName val="Pivot Table"/>
      <sheetName val="YTD"/>
      <sheetName val="Trxn Jul07-Feb08"/>
      <sheetName val="Working for Mis Income"/>
      <sheetName val="Working for Bank Charge"/>
      <sheetName val="Budget_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"/>
      <sheetName val="Journal Import-FI"/>
      <sheetName val="Budget-Summary"/>
      <sheetName val="Budget-Details"/>
      <sheetName val="Pivot Table"/>
      <sheetName val="YTD"/>
      <sheetName val="Trxn Jul07-Feb08"/>
      <sheetName val="Working for Mis Income"/>
      <sheetName val="Working for Bank Charge"/>
      <sheetName val="Summary01"/>
      <sheetName val="Budget_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-10"/>
      <sheetName val="Period"/>
      <sheetName val="Notional Rental"/>
      <sheetName val="ALL - ANNUAL EST_NR_Adj"/>
      <sheetName val="ALL"/>
      <sheetName val="ALL (BY MTH) IE"/>
      <sheetName val="Fin&amp;Admin"/>
      <sheetName val="JLL"/>
      <sheetName val="Program&amp;Venue"/>
      <sheetName val="HKAS"/>
      <sheetName val="Venue"/>
      <sheetName val="Program"/>
      <sheetName val="Std Venue Cost"/>
    </sheetNames>
    <sheetDataSet>
      <sheetData sheetId="0"/>
      <sheetData sheetId="1"/>
      <sheetData sheetId="2"/>
      <sheetData sheetId="3"/>
      <sheetData sheetId="4">
        <row r="2">
          <cell r="B2">
            <v>2009012</v>
          </cell>
        </row>
      </sheetData>
      <sheetData sheetId="5">
        <row r="6">
          <cell r="G6" t="str">
            <v>2009001</v>
          </cell>
          <cell r="H6" t="str">
            <v>2009002</v>
          </cell>
          <cell r="I6" t="str">
            <v>2009003</v>
          </cell>
          <cell r="J6" t="str">
            <v>2009004</v>
          </cell>
          <cell r="K6" t="str">
            <v>2009005</v>
          </cell>
          <cell r="L6" t="str">
            <v>2009006</v>
          </cell>
          <cell r="M6" t="str">
            <v>2009007</v>
          </cell>
          <cell r="N6" t="str">
            <v>2009008</v>
          </cell>
          <cell r="O6" t="str">
            <v>2009009</v>
          </cell>
          <cell r="P6" t="str">
            <v>2009010</v>
          </cell>
          <cell r="Q6" t="str">
            <v>2009011</v>
          </cell>
          <cell r="R6" t="str">
            <v>2009012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I1" t="str">
            <v>SH</v>
          </cell>
          <cell r="J1">
            <v>4403.8756241104593</v>
          </cell>
        </row>
        <row r="2">
          <cell r="I2" t="str">
            <v>LPY</v>
          </cell>
          <cell r="J2">
            <v>2466.9666814708548</v>
          </cell>
        </row>
        <row r="3">
          <cell r="I3" t="str">
            <v>MS</v>
          </cell>
          <cell r="J3">
            <v>2252.7410601082834</v>
          </cell>
        </row>
        <row r="8">
          <cell r="A8" t="str">
            <v>Film</v>
          </cell>
          <cell r="H8">
            <v>4933.9333629417097</v>
          </cell>
        </row>
        <row r="9">
          <cell r="A9" t="str">
            <v>Theatre</v>
          </cell>
          <cell r="H9">
            <v>9010.9642404331335</v>
          </cell>
        </row>
        <row r="10">
          <cell r="A10" t="str">
            <v>Film</v>
          </cell>
          <cell r="H10">
            <v>4933.9333629417097</v>
          </cell>
        </row>
        <row r="11">
          <cell r="A11" t="str">
            <v>Theatre</v>
          </cell>
          <cell r="H11">
            <v>11263.705300541416</v>
          </cell>
        </row>
        <row r="12">
          <cell r="A12" t="str">
            <v>Film</v>
          </cell>
          <cell r="H12">
            <v>4933.9333629417097</v>
          </cell>
        </row>
        <row r="13">
          <cell r="A13" t="str">
            <v>Film</v>
          </cell>
          <cell r="H13">
            <v>7400.900044412565</v>
          </cell>
        </row>
        <row r="14">
          <cell r="A14" t="str">
            <v>Film</v>
          </cell>
          <cell r="H14">
            <v>2466.9666814708548</v>
          </cell>
        </row>
        <row r="15">
          <cell r="A15" t="str">
            <v>Film</v>
          </cell>
          <cell r="H15">
            <v>106079.56730324676</v>
          </cell>
        </row>
        <row r="16">
          <cell r="A16" t="str">
            <v>Film</v>
          </cell>
          <cell r="H16">
            <v>4933.9333629417097</v>
          </cell>
        </row>
        <row r="17">
          <cell r="A17" t="str">
            <v>Film</v>
          </cell>
          <cell r="H17">
            <v>2466.9666814708548</v>
          </cell>
        </row>
        <row r="18">
          <cell r="A18" t="str">
            <v>Film</v>
          </cell>
          <cell r="H18">
            <v>14801.80008882513</v>
          </cell>
        </row>
        <row r="19">
          <cell r="A19" t="str">
            <v>Film</v>
          </cell>
          <cell r="H19">
            <v>86343.833851479925</v>
          </cell>
        </row>
        <row r="20">
          <cell r="A20" t="str">
            <v>Film</v>
          </cell>
          <cell r="H20">
            <v>4933.9333629417097</v>
          </cell>
        </row>
        <row r="21">
          <cell r="A21" t="str">
            <v>Film</v>
          </cell>
          <cell r="H21">
            <v>4933.9333629417097</v>
          </cell>
        </row>
        <row r="22">
          <cell r="A22" t="str">
            <v>Theatre</v>
          </cell>
          <cell r="H22">
            <v>13211.626872331377</v>
          </cell>
        </row>
        <row r="23">
          <cell r="A23" t="str">
            <v>Film</v>
          </cell>
          <cell r="H23">
            <v>4933.9333629417097</v>
          </cell>
        </row>
        <row r="24">
          <cell r="A24" t="str">
            <v>Film</v>
          </cell>
          <cell r="H24">
            <v>2466.9666814708548</v>
          </cell>
        </row>
        <row r="25">
          <cell r="A25" t="str">
            <v>Film</v>
          </cell>
          <cell r="H25">
            <v>37004.500222062823</v>
          </cell>
        </row>
        <row r="26">
          <cell r="A26" t="str">
            <v>Theatre</v>
          </cell>
          <cell r="H26">
            <v>-13211.626872331377</v>
          </cell>
        </row>
        <row r="27">
          <cell r="A27" t="str">
            <v>Film</v>
          </cell>
          <cell r="H27">
            <v>-76475.967125596537</v>
          </cell>
        </row>
        <row r="28">
          <cell r="A28" t="str">
            <v>Theatre</v>
          </cell>
          <cell r="H28">
            <v>2252.7410601082834</v>
          </cell>
        </row>
        <row r="29">
          <cell r="A29" t="str">
            <v>Theatre</v>
          </cell>
          <cell r="H29">
            <v>6758.2231803248505</v>
          </cell>
        </row>
        <row r="30">
          <cell r="A30" t="str">
            <v>Film</v>
          </cell>
          <cell r="H30">
            <v>34537.533540591969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-10"/>
      <sheetName val="Period"/>
      <sheetName val="Notional Rental"/>
      <sheetName val="ALL - ANNUAL EST_NR_Adj"/>
      <sheetName val="ALL - ANNUAL EST_NR_Adj(EX CHB)"/>
      <sheetName val="ALL"/>
      <sheetName val="ALL (EXCLUDE CHB)"/>
      <sheetName val="ALL (BY MTH) IE"/>
      <sheetName val="Fin&amp;Admin"/>
      <sheetName val="JLL"/>
      <sheetName val="Program&amp;Venue"/>
      <sheetName val="HKAS"/>
      <sheetName val="CHB(5MS)"/>
      <sheetName val="Venue"/>
      <sheetName val="Program"/>
      <sheetName val="CHB(5MS)-Comix Home Base"/>
      <sheetName val="Std Venue Cost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2013008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B9" sqref="B9"/>
    </sheetView>
  </sheetViews>
  <sheetFormatPr defaultRowHeight="16.5" outlineLevelCol="1"/>
  <cols>
    <col min="1" max="1" width="4.375" customWidth="1"/>
    <col min="2" max="2" width="50.875" customWidth="1"/>
    <col min="3" max="3" width="12.125" customWidth="1" outlineLevel="1"/>
  </cols>
  <sheetData>
    <row r="1" spans="1:4">
      <c r="A1" s="1" t="s">
        <v>0</v>
      </c>
    </row>
    <row r="2" spans="1:4">
      <c r="A2" s="1" t="s">
        <v>1</v>
      </c>
    </row>
    <row r="3" spans="1:4">
      <c r="A3" s="1" t="s">
        <v>29</v>
      </c>
    </row>
    <row r="5" spans="1:4">
      <c r="A5" s="1" t="s">
        <v>2</v>
      </c>
    </row>
    <row r="6" spans="1:4">
      <c r="A6" s="6" t="s">
        <v>4</v>
      </c>
      <c r="B6" s="7" t="s">
        <v>16</v>
      </c>
      <c r="C6" s="18">
        <v>18145</v>
      </c>
      <c r="D6" s="8">
        <f t="shared" ref="D6:D14" si="0">C6/$C$14</f>
        <v>0.17541400411828964</v>
      </c>
    </row>
    <row r="7" spans="1:4">
      <c r="A7" s="6" t="s">
        <v>5</v>
      </c>
      <c r="B7" s="7" t="s">
        <v>17</v>
      </c>
      <c r="C7" s="18">
        <v>22618</v>
      </c>
      <c r="D7" s="8">
        <f t="shared" si="0"/>
        <v>0.21865604547519843</v>
      </c>
    </row>
    <row r="8" spans="1:4">
      <c r="A8" s="6" t="s">
        <v>6</v>
      </c>
      <c r="B8" s="7" t="s">
        <v>18</v>
      </c>
      <c r="C8" s="18">
        <v>18654</v>
      </c>
      <c r="D8" s="8">
        <f t="shared" si="0"/>
        <v>0.18033468353940893</v>
      </c>
    </row>
    <row r="9" spans="1:4">
      <c r="A9" s="6" t="s">
        <v>7</v>
      </c>
      <c r="B9" s="7" t="s">
        <v>19</v>
      </c>
      <c r="C9" s="18">
        <v>7459</v>
      </c>
      <c r="D9" s="8">
        <f t="shared" si="0"/>
        <v>7.2108738314594786E-2</v>
      </c>
    </row>
    <row r="10" spans="1:4">
      <c r="A10" s="6" t="s">
        <v>8</v>
      </c>
      <c r="B10" s="7" t="s">
        <v>20</v>
      </c>
      <c r="C10" s="18">
        <v>442</v>
      </c>
      <c r="D10" s="8">
        <f t="shared" si="0"/>
        <v>4.2729671986929743E-3</v>
      </c>
    </row>
    <row r="11" spans="1:4">
      <c r="A11" s="6" t="s">
        <v>9</v>
      </c>
      <c r="B11" s="7" t="s">
        <v>21</v>
      </c>
      <c r="C11" s="18">
        <f>4589+19275+1633+1</f>
        <v>25498</v>
      </c>
      <c r="D11" s="8">
        <f t="shared" si="0"/>
        <v>0.2464980036929264</v>
      </c>
    </row>
    <row r="12" spans="1:4">
      <c r="A12" s="6" t="s">
        <v>14</v>
      </c>
      <c r="B12" s="7" t="s">
        <v>22</v>
      </c>
      <c r="C12" s="18">
        <v>1441</v>
      </c>
      <c r="D12" s="8">
        <f t="shared" si="0"/>
        <v>1.3930646455467368E-2</v>
      </c>
    </row>
    <row r="13" spans="1:4">
      <c r="A13" s="9" t="s">
        <v>15</v>
      </c>
      <c r="B13" s="7" t="s">
        <v>23</v>
      </c>
      <c r="C13" s="18">
        <v>9184</v>
      </c>
      <c r="D13" s="8">
        <f t="shared" si="0"/>
        <v>8.8784911205421452E-2</v>
      </c>
    </row>
    <row r="14" spans="1:4">
      <c r="A14" s="6"/>
      <c r="B14" s="10" t="s">
        <v>10</v>
      </c>
      <c r="C14" s="19">
        <f>SUM(C6:C13)</f>
        <v>103441</v>
      </c>
      <c r="D14" s="11">
        <f t="shared" si="0"/>
        <v>1</v>
      </c>
    </row>
    <row r="15" spans="1:4">
      <c r="A15" s="6"/>
      <c r="B15" s="12"/>
      <c r="C15" s="18"/>
      <c r="D15" s="13"/>
    </row>
    <row r="16" spans="1:4">
      <c r="A16" s="6"/>
      <c r="B16" s="6"/>
      <c r="C16" s="18"/>
      <c r="D16" s="13"/>
    </row>
    <row r="17" spans="1:4">
      <c r="A17" s="14" t="s">
        <v>3</v>
      </c>
      <c r="B17" s="12"/>
      <c r="C17" s="18"/>
      <c r="D17" s="13"/>
    </row>
    <row r="18" spans="1:4">
      <c r="A18" s="12" t="s">
        <v>11</v>
      </c>
      <c r="B18" s="15" t="s">
        <v>24</v>
      </c>
      <c r="C18" s="18">
        <f>13657+12384-1414</f>
        <v>24627</v>
      </c>
      <c r="D18" s="8">
        <f t="shared" ref="D18:D23" si="1">C18/$C$23</f>
        <v>0.26505155304905614</v>
      </c>
    </row>
    <row r="19" spans="1:4">
      <c r="A19" s="12" t="s">
        <v>5</v>
      </c>
      <c r="B19" s="16" t="s">
        <v>28</v>
      </c>
      <c r="C19" s="18">
        <f>17342+27802-1217</f>
        <v>43927</v>
      </c>
      <c r="D19" s="8">
        <f t="shared" si="1"/>
        <v>0.47277051897453559</v>
      </c>
    </row>
    <row r="20" spans="1:4">
      <c r="A20" s="12" t="s">
        <v>6</v>
      </c>
      <c r="B20" s="16" t="s">
        <v>25</v>
      </c>
      <c r="C20" s="18">
        <f>9008-129+43</f>
        <v>8922</v>
      </c>
      <c r="D20" s="8">
        <f t="shared" si="1"/>
        <v>9.6024280517467767E-2</v>
      </c>
    </row>
    <row r="21" spans="1:4">
      <c r="A21" s="12" t="s">
        <v>7</v>
      </c>
      <c r="B21" s="16" t="s">
        <v>26</v>
      </c>
      <c r="C21" s="18">
        <f>1272+3730</f>
        <v>5002</v>
      </c>
      <c r="D21" s="8">
        <f t="shared" si="1"/>
        <v>5.3834728889080224E-2</v>
      </c>
    </row>
    <row r="22" spans="1:4">
      <c r="A22" s="12" t="s">
        <v>8</v>
      </c>
      <c r="B22" s="16" t="s">
        <v>27</v>
      </c>
      <c r="C22" s="18">
        <f>170+10947-681</f>
        <v>10436</v>
      </c>
      <c r="D22" s="8">
        <f t="shared" si="1"/>
        <v>0.1123189185698603</v>
      </c>
    </row>
    <row r="23" spans="1:4">
      <c r="B23" s="2" t="s">
        <v>12</v>
      </c>
      <c r="C23" s="20">
        <f>SUM(C18:C22)</f>
        <v>92914</v>
      </c>
      <c r="D23" s="4">
        <f t="shared" si="1"/>
        <v>1</v>
      </c>
    </row>
    <row r="24" spans="1:4">
      <c r="C24" s="21"/>
      <c r="D24" s="5"/>
    </row>
    <row r="25" spans="1:4" ht="17.25" customHeight="1">
      <c r="B25" s="3" t="s">
        <v>13</v>
      </c>
      <c r="C25" s="17">
        <f>C14-C23</f>
        <v>10527</v>
      </c>
    </row>
    <row r="26" spans="1:4">
      <c r="B26" s="22"/>
      <c r="C26" s="23"/>
    </row>
    <row r="27" spans="1:4">
      <c r="B27" s="24"/>
      <c r="C27" s="25"/>
    </row>
    <row r="28" spans="1:4">
      <c r="B28" s="24"/>
      <c r="C28" s="24"/>
    </row>
    <row r="29" spans="1:4">
      <c r="B29" s="24"/>
      <c r="C29" s="2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Percent 17-18 Final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Simmy Ho</cp:lastModifiedBy>
  <cp:lastPrinted>2018-11-20T09:14:06Z</cp:lastPrinted>
  <dcterms:created xsi:type="dcterms:W3CDTF">2007-10-27T17:23:47Z</dcterms:created>
  <dcterms:modified xsi:type="dcterms:W3CDTF">2018-11-28T08:53:30Z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